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A Files - Natasha\Env Mngt\#1970-B 100 Pleasant Hill Storm Conveyance Improvement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71" i="1" s="1"/>
  <c r="J67" i="1"/>
  <c r="J66" i="1"/>
  <c r="J65" i="1"/>
  <c r="J64" i="1"/>
  <c r="J63" i="1"/>
  <c r="J62" i="1"/>
  <c r="J61" i="1"/>
  <c r="J60" i="1"/>
  <c r="J59" i="1"/>
  <c r="J58" i="1"/>
  <c r="J57" i="1"/>
  <c r="J54" i="1"/>
  <c r="J55" i="1" s="1"/>
  <c r="J51" i="1"/>
  <c r="J50" i="1"/>
  <c r="J49" i="1"/>
  <c r="J48" i="1"/>
  <c r="J47" i="1"/>
  <c r="J46" i="1"/>
  <c r="J45" i="1"/>
  <c r="J44" i="1"/>
  <c r="J43" i="1"/>
  <c r="J40" i="1"/>
  <c r="J41" i="1" s="1"/>
  <c r="J37" i="1"/>
  <c r="J36" i="1"/>
  <c r="J35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33" i="1" s="1"/>
  <c r="J16" i="1"/>
  <c r="J15" i="1"/>
  <c r="J14" i="1"/>
  <c r="J13" i="1"/>
  <c r="J12" i="1"/>
  <c r="J11" i="1"/>
  <c r="J10" i="1"/>
  <c r="J9" i="1"/>
  <c r="J17" i="1" s="1"/>
  <c r="J6" i="1"/>
  <c r="J7" i="1" s="1"/>
  <c r="H70" i="1"/>
  <c r="H71" i="1" s="1"/>
  <c r="H67" i="1"/>
  <c r="H66" i="1"/>
  <c r="H65" i="1"/>
  <c r="H64" i="1"/>
  <c r="H63" i="1"/>
  <c r="H62" i="1"/>
  <c r="H61" i="1"/>
  <c r="H60" i="1"/>
  <c r="H59" i="1"/>
  <c r="H58" i="1"/>
  <c r="H57" i="1"/>
  <c r="H54" i="1"/>
  <c r="H55" i="1" s="1"/>
  <c r="H51" i="1"/>
  <c r="H50" i="1"/>
  <c r="H49" i="1"/>
  <c r="H48" i="1"/>
  <c r="H47" i="1"/>
  <c r="H46" i="1"/>
  <c r="H45" i="1"/>
  <c r="H44" i="1"/>
  <c r="H43" i="1"/>
  <c r="H52" i="1" s="1"/>
  <c r="H40" i="1"/>
  <c r="H41" i="1" s="1"/>
  <c r="H37" i="1"/>
  <c r="H36" i="1"/>
  <c r="H38" i="1" s="1"/>
  <c r="H35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6" i="1"/>
  <c r="H7" i="1" s="1"/>
  <c r="J68" i="1" l="1"/>
  <c r="H33" i="1"/>
  <c r="H68" i="1"/>
  <c r="J38" i="1"/>
  <c r="J75" i="1" s="1"/>
  <c r="J52" i="1"/>
  <c r="H17" i="1"/>
  <c r="H75" i="1"/>
  <c r="L54" i="1"/>
  <c r="F54" i="1"/>
  <c r="L40" i="1"/>
  <c r="L41" i="1" s="1"/>
  <c r="F40" i="1"/>
  <c r="L20" i="1"/>
  <c r="L70" i="1"/>
  <c r="L67" i="1"/>
  <c r="L66" i="1"/>
  <c r="L65" i="1"/>
  <c r="L64" i="1"/>
  <c r="L63" i="1"/>
  <c r="L62" i="1"/>
  <c r="L61" i="1"/>
  <c r="L60" i="1"/>
  <c r="L59" i="1"/>
  <c r="L58" i="1"/>
  <c r="L57" i="1"/>
  <c r="L55" i="1"/>
  <c r="L51" i="1"/>
  <c r="L50" i="1"/>
  <c r="L49" i="1"/>
  <c r="L48" i="1"/>
  <c r="L47" i="1"/>
  <c r="L46" i="1"/>
  <c r="L45" i="1"/>
  <c r="L44" i="1"/>
  <c r="L43" i="1"/>
  <c r="L37" i="1"/>
  <c r="L38" i="1" s="1"/>
  <c r="L36" i="1"/>
  <c r="L35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6" i="1"/>
  <c r="L15" i="1"/>
  <c r="L14" i="1"/>
  <c r="L13" i="1"/>
  <c r="L12" i="1"/>
  <c r="L11" i="1"/>
  <c r="L10" i="1"/>
  <c r="L9" i="1"/>
  <c r="L7" i="1"/>
  <c r="L6" i="1"/>
  <c r="F70" i="1"/>
  <c r="F67" i="1"/>
  <c r="F66" i="1"/>
  <c r="F65" i="1"/>
  <c r="F64" i="1"/>
  <c r="F63" i="1"/>
  <c r="F62" i="1"/>
  <c r="F61" i="1"/>
  <c r="F60" i="1"/>
  <c r="F59" i="1"/>
  <c r="F58" i="1"/>
  <c r="F57" i="1"/>
  <c r="F51" i="1"/>
  <c r="F50" i="1"/>
  <c r="F49" i="1"/>
  <c r="F48" i="1"/>
  <c r="F47" i="1"/>
  <c r="F46" i="1"/>
  <c r="F45" i="1"/>
  <c r="F44" i="1"/>
  <c r="F43" i="1"/>
  <c r="F37" i="1"/>
  <c r="F36" i="1"/>
  <c r="F35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6" i="1"/>
  <c r="F15" i="1"/>
  <c r="F14" i="1"/>
  <c r="F13" i="1"/>
  <c r="F12" i="1"/>
  <c r="F11" i="1"/>
  <c r="F10" i="1"/>
  <c r="F9" i="1"/>
  <c r="F6" i="1"/>
  <c r="L68" i="1" l="1"/>
  <c r="L52" i="1"/>
  <c r="L33" i="1"/>
  <c r="L17" i="1"/>
  <c r="L71" i="1"/>
  <c r="F17" i="1"/>
  <c r="F33" i="1"/>
  <c r="F38" i="1"/>
  <c r="F41" i="1"/>
  <c r="F52" i="1"/>
  <c r="F55" i="1"/>
  <c r="F71" i="1"/>
  <c r="F68" i="1"/>
  <c r="F7" i="1"/>
  <c r="L75" i="1" l="1"/>
  <c r="F75" i="1"/>
</calcChain>
</file>

<file path=xl/sharedStrings.xml><?xml version="1.0" encoding="utf-8"?>
<sst xmlns="http://schemas.openxmlformats.org/spreadsheetml/2006/main" count="217" uniqueCount="116">
  <si>
    <t>Tally Sheet</t>
  </si>
  <si>
    <t>ITB #1970-B 100 Pleasant Hill Storm Conveyance Improvement</t>
  </si>
  <si>
    <t>RDJE, Inc.</t>
  </si>
  <si>
    <t>The Corbett Group, LLC</t>
  </si>
  <si>
    <t>Site Engineering, inc.</t>
  </si>
  <si>
    <t>Summit Construction &amp; Development, LLC</t>
  </si>
  <si>
    <t>Pay Item #</t>
  </si>
  <si>
    <t>Item Descripton</t>
  </si>
  <si>
    <t>151-1000</t>
  </si>
  <si>
    <t>150-1000</t>
  </si>
  <si>
    <t>310-5080</t>
  </si>
  <si>
    <t>402-3103</t>
  </si>
  <si>
    <t>402-3190</t>
  </si>
  <si>
    <t>413-0750</t>
  </si>
  <si>
    <t>441-0104</t>
  </si>
  <si>
    <t>432-0206</t>
  </si>
  <si>
    <t>441-6012</t>
  </si>
  <si>
    <t>Roadway</t>
  </si>
  <si>
    <t>TRAFFIC CONTROL</t>
  </si>
  <si>
    <t>MOBILIZATION</t>
  </si>
  <si>
    <t>GR AGGR BASE CRS, 9 IN, INCL MATL</t>
  </si>
  <si>
    <t>RECYCLED ASPH CONC 9.5 MM SUPERPAVE, TYPE II, GP 2 ONLY, INCL BITUM MATL &amp; H LIME</t>
  </si>
  <si>
    <t>RECYCLED ASPH CONC 19 MM SUPERPAVE, GP 1 OR 2, INCL BITUM MATL &amp; H LIME</t>
  </si>
  <si>
    <t>TACK COAT</t>
  </si>
  <si>
    <t>CONCRETE SIDEWALK, 4 IN</t>
  </si>
  <si>
    <t>MILL ASPH CONC PVMT, 1 1/2 IN DEPTH</t>
  </si>
  <si>
    <t>CONC CURB &amp; GUTTER, 6 IN X 24 IN, TP 2</t>
  </si>
  <si>
    <t>Drainage</t>
  </si>
  <si>
    <t>205-0001</t>
  </si>
  <si>
    <t>210-0100</t>
  </si>
  <si>
    <t>610-0959</t>
  </si>
  <si>
    <t>550-1180</t>
  </si>
  <si>
    <t>550-1360</t>
  </si>
  <si>
    <t>550-3336</t>
  </si>
  <si>
    <t>550-4236</t>
  </si>
  <si>
    <t>668-5000</t>
  </si>
  <si>
    <t>668-2100</t>
  </si>
  <si>
    <t>009-3500</t>
  </si>
  <si>
    <t>207-0203</t>
  </si>
  <si>
    <t>600-0001</t>
  </si>
  <si>
    <t>UNCLASS EXCAV</t>
  </si>
  <si>
    <t>GRADING COMPLETE</t>
  </si>
  <si>
    <t>REMOVE PIPE (12" CMP)</t>
  </si>
  <si>
    <t>REMOVE PIPE (18" CMP)</t>
  </si>
  <si>
    <t>REMOVE PIPE (24" CMP)</t>
  </si>
  <si>
    <t>STORM DRAIN PIPE, 18 IN, H 1-1</t>
  </si>
  <si>
    <t>STORM DRAIN PIPE, 36 IN, H 1-10</t>
  </si>
  <si>
    <t>SAFETY END SECTION 36 IN, STORM DRAIN, 4:1 SLOPE</t>
  </si>
  <si>
    <t>FLARED END SECTION 36 IN, STORM DRAIN</t>
  </si>
  <si>
    <t>JUNCTION BOX</t>
  </si>
  <si>
    <t>DROP INLET, GP 1</t>
  </si>
  <si>
    <t>MISC. LANDSCAPE ITEMS - RIVER ROCK, 6 - 8 INCH</t>
  </si>
  <si>
    <t>FOUND BKFILL MATL, TP II (Pipe Bedding)</t>
  </si>
  <si>
    <t>FLOWABLE FILL and/or GROUT (For Abandon Pipe)</t>
  </si>
  <si>
    <t>Signing and Marking</t>
  </si>
  <si>
    <t>Quantity</t>
  </si>
  <si>
    <t>653-1501</t>
  </si>
  <si>
    <t>653-1704</t>
  </si>
  <si>
    <t>653-3501</t>
  </si>
  <si>
    <t>THERMOPLASTIC SOLID TRAF STRIPE, 5 IN, WHITE</t>
  </si>
  <si>
    <t>THERMOPLASTIC SOLID TRAF STRIPE, 24 IN, WHITE</t>
  </si>
  <si>
    <t>THERMOPLASTIC KIP TRAF STRIPE, 5 IN, WHITE</t>
  </si>
  <si>
    <t>Staging</t>
  </si>
  <si>
    <t>202-1500</t>
  </si>
  <si>
    <t>CLEARING AND GRUBBING</t>
  </si>
  <si>
    <t>Erosion Control</t>
  </si>
  <si>
    <t>163-0232</t>
  </si>
  <si>
    <t>171-0030</t>
  </si>
  <si>
    <t>643-8200</t>
  </si>
  <si>
    <t>716-2000</t>
  </si>
  <si>
    <t>702-9025</t>
  </si>
  <si>
    <t>700-6910</t>
  </si>
  <si>
    <t>603-2180</t>
  </si>
  <si>
    <t>700-9300</t>
  </si>
  <si>
    <t>603-7000</t>
  </si>
  <si>
    <t>TEMPORARY GRASSING</t>
  </si>
  <si>
    <t>TYPE C SILT FENCE</t>
  </si>
  <si>
    <t>TREE PROTECTION FENCE</t>
  </si>
  <si>
    <t>EROSION CONTROL MATS</t>
  </si>
  <si>
    <t>LANDSCAPE MULCH</t>
  </si>
  <si>
    <t>PERMANENT GRASSING</t>
  </si>
  <si>
    <t>STN DUMPED RIP RAP, TP 3, 12 IN (Outlet Protection and Check Dams)</t>
  </si>
  <si>
    <t>SOD (Bermuda)</t>
  </si>
  <si>
    <t>PLASTIC FILTER FABRIC</t>
  </si>
  <si>
    <t>Landscape</t>
  </si>
  <si>
    <t>MISC. LANDSCAPE ITEMS - RED ACER MAPLE TREES, 3 IN DBH</t>
  </si>
  <si>
    <t>Waterline</t>
  </si>
  <si>
    <t>-</t>
  </si>
  <si>
    <t>INSTALL DIP INCLUDING FITTINGS AND TESTING, 8 IN</t>
  </si>
  <si>
    <t>INSTALL DIP INCLUDING FITTINGS AND TESTING, 12 IN</t>
  </si>
  <si>
    <t>FIELDLOCK GASKET, 8 IN</t>
  </si>
  <si>
    <t>UNIFLANGE RETAINER GLANDS, (OR EQUIVALENT), 8 IN</t>
  </si>
  <si>
    <t>PLUG, 6 IN</t>
  </si>
  <si>
    <t>MECHANICAL JOINT WITH BLOCKING, 12 IN X 8 IN</t>
  </si>
  <si>
    <t>GATE VALVE, 8 IN</t>
  </si>
  <si>
    <t>BUTTERFLY VALVE, 12 IN</t>
  </si>
  <si>
    <t>MECHANICAL JOINT 45 DEG BENDS WITH BLOCKING, 12 IN</t>
  </si>
  <si>
    <t>MECHANICAL JOINT 45 DEGREE BENDS WITH BLOCKING, 8 IN</t>
  </si>
  <si>
    <t>UNIFLANGE BELL JOINT RESTRAINT GLAND (OR EQUIVALENT), 12 IN</t>
  </si>
  <si>
    <t>Sanitary Sewer Force Main</t>
  </si>
  <si>
    <t>SANITARY FORCE MAIN, 2 IN</t>
  </si>
  <si>
    <t>Allowance</t>
  </si>
  <si>
    <t>ALLOWANCE</t>
  </si>
  <si>
    <t>UOM</t>
  </si>
  <si>
    <t>LS</t>
  </si>
  <si>
    <t>SY</t>
  </si>
  <si>
    <t xml:space="preserve">TN </t>
  </si>
  <si>
    <t>GL</t>
  </si>
  <si>
    <t>LF</t>
  </si>
  <si>
    <t>CY</t>
  </si>
  <si>
    <t>EA</t>
  </si>
  <si>
    <t>AC</t>
  </si>
  <si>
    <t>Total Bid Amount</t>
  </si>
  <si>
    <t>Unit Price</t>
  </si>
  <si>
    <t>Total Price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</si>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</sst>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5" borderId="0" xfId="0" applyFill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2" fillId="0" borderId="3" xfId="0" applyFont="1" applyBorder="1"/>
    <xf numFmtId="2" fontId="0" fillId="5" borderId="2" xfId="0" applyNumberFormat="1" applyFill="1" applyBorder="1" applyAlignment="1">
      <alignment horizontal="center"/>
    </xf>
    <xf numFmtId="0" fontId="3" fillId="0" borderId="0" xfId="0" applyFont="1"/>
    <xf numFmtId="44" fontId="0" fillId="0" borderId="8" xfId="1" applyFont="1" applyBorder="1"/>
    <xf numFmtId="0" fontId="4" fillId="5" borderId="11" xfId="0" applyFont="1" applyFill="1" applyBorder="1"/>
    <xf numFmtId="0" fontId="0" fillId="2" borderId="8" xfId="0" applyFill="1" applyBorder="1"/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44" fontId="0" fillId="0" borderId="10" xfId="1" applyFont="1" applyBorder="1"/>
    <xf numFmtId="44" fontId="0" fillId="5" borderId="12" xfId="0" applyNumberForma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4" fontId="0" fillId="0" borderId="6" xfId="1" applyFont="1" applyBorder="1"/>
    <xf numFmtId="44" fontId="0" fillId="0" borderId="9" xfId="1" applyFont="1" applyBorder="1"/>
    <xf numFmtId="0" fontId="0" fillId="0" borderId="20" xfId="0" applyBorder="1"/>
    <xf numFmtId="0" fontId="0" fillId="0" borderId="19" xfId="0" applyBorder="1"/>
    <xf numFmtId="44" fontId="0" fillId="5" borderId="12" xfId="1" applyFont="1" applyFill="1" applyBorder="1"/>
    <xf numFmtId="0" fontId="0" fillId="0" borderId="13" xfId="0" applyBorder="1"/>
    <xf numFmtId="0" fontId="0" fillId="0" borderId="19" xfId="0" applyBorder="1" applyAlignment="1">
      <alignment horizontal="center"/>
    </xf>
    <xf numFmtId="0" fontId="3" fillId="4" borderId="21" xfId="0" applyFont="1" applyFill="1" applyBorder="1"/>
    <xf numFmtId="44" fontId="3" fillId="4" borderId="22" xfId="0" applyNumberFormat="1" applyFont="1" applyFill="1" applyBorder="1"/>
    <xf numFmtId="44" fontId="3" fillId="4" borderId="24" xfId="0" applyNumberFormat="1" applyFont="1" applyFill="1" applyBorder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23" xfId="0" applyFill="1" applyBorder="1" applyAlignment="1"/>
    <xf numFmtId="0" fontId="0" fillId="4" borderId="25" xfId="0" applyFill="1" applyBorder="1" applyAlignme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12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0.140625" bestFit="1" customWidth="1"/>
    <col min="2" max="2" width="81.5703125" bestFit="1" customWidth="1"/>
    <col min="3" max="3" width="8.7109375" bestFit="1" customWidth="1"/>
    <col min="4" max="4" width="8.7109375" customWidth="1"/>
    <col min="5" max="5" width="14.28515625" customWidth="1"/>
    <col min="6" max="6" width="17.5703125" customWidth="1"/>
    <col min="7" max="7" width="14.28515625" customWidth="1"/>
    <col min="8" max="8" width="17.5703125" customWidth="1"/>
    <col min="9" max="9" width="14.28515625" customWidth="1"/>
    <col min="10" max="10" width="17.5703125" customWidth="1"/>
    <col min="11" max="11" width="14.28515625" customWidth="1"/>
    <col min="12" max="12" width="17.5703125" customWidth="1"/>
  </cols>
  <sheetData>
    <row r="1" spans="1:12" ht="18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thickBot="1" x14ac:dyDescent="0.3"/>
    <row r="4" spans="1:12" s="2" customFormat="1" ht="51.75" customHeight="1" thickTop="1" thickBot="1" x14ac:dyDescent="0.3">
      <c r="A4" s="59"/>
      <c r="B4" s="59"/>
      <c r="C4" s="59"/>
      <c r="D4" s="60"/>
      <c r="E4" s="55" t="s">
        <v>3</v>
      </c>
      <c r="F4" s="56"/>
      <c r="G4" s="57" t="s">
        <v>4</v>
      </c>
      <c r="H4" s="58"/>
      <c r="I4" s="55" t="s">
        <v>2</v>
      </c>
      <c r="J4" s="56"/>
      <c r="K4" s="55" t="s">
        <v>5</v>
      </c>
      <c r="L4" s="56"/>
    </row>
    <row r="5" spans="1:12" ht="15.75" thickTop="1" x14ac:dyDescent="0.25">
      <c r="A5" s="5" t="s">
        <v>6</v>
      </c>
      <c r="B5" s="51" t="s">
        <v>7</v>
      </c>
      <c r="C5" s="6" t="s">
        <v>55</v>
      </c>
      <c r="D5" s="26" t="s">
        <v>103</v>
      </c>
      <c r="E5" s="33" t="s">
        <v>113</v>
      </c>
      <c r="F5" s="35" t="s">
        <v>114</v>
      </c>
      <c r="G5" s="33" t="s">
        <v>113</v>
      </c>
      <c r="H5" s="34" t="s">
        <v>114</v>
      </c>
      <c r="I5" s="33" t="s">
        <v>113</v>
      </c>
      <c r="J5" s="34" t="s">
        <v>114</v>
      </c>
      <c r="K5" s="33" t="s">
        <v>113</v>
      </c>
      <c r="L5" s="34" t="s">
        <v>114</v>
      </c>
    </row>
    <row r="6" spans="1:12" x14ac:dyDescent="0.25">
      <c r="A6" s="7" t="s">
        <v>8</v>
      </c>
      <c r="B6" s="7" t="s">
        <v>19</v>
      </c>
      <c r="C6" s="8">
        <v>1</v>
      </c>
      <c r="D6" s="30" t="s">
        <v>104</v>
      </c>
      <c r="E6" s="22">
        <v>51125</v>
      </c>
      <c r="F6" s="27">
        <f>+$C$6*E6</f>
        <v>51125</v>
      </c>
      <c r="G6" s="22">
        <v>65000</v>
      </c>
      <c r="H6" s="27">
        <f>+$C$6*G6</f>
        <v>65000</v>
      </c>
      <c r="I6" s="22">
        <v>20000</v>
      </c>
      <c r="J6" s="27">
        <f>+$C$6*I6</f>
        <v>20000</v>
      </c>
      <c r="K6" s="22">
        <v>3200</v>
      </c>
      <c r="L6" s="27">
        <f>+$C$6*K6</f>
        <v>3200</v>
      </c>
    </row>
    <row r="7" spans="1:12" ht="15.75" thickBot="1" x14ac:dyDescent="0.3">
      <c r="A7" s="15"/>
      <c r="B7" s="15"/>
      <c r="C7" s="16"/>
      <c r="D7" s="31"/>
      <c r="E7" s="23" t="s">
        <v>115</v>
      </c>
      <c r="F7" s="28">
        <f>+F6</f>
        <v>51125</v>
      </c>
      <c r="G7" s="23" t="s">
        <v>115</v>
      </c>
      <c r="H7" s="28">
        <f>+H6</f>
        <v>65000</v>
      </c>
      <c r="I7" s="23" t="s">
        <v>115</v>
      </c>
      <c r="J7" s="28">
        <f>+J6</f>
        <v>20000</v>
      </c>
      <c r="K7" s="23" t="s">
        <v>115</v>
      </c>
      <c r="L7" s="28">
        <f>+L6</f>
        <v>3200</v>
      </c>
    </row>
    <row r="8" spans="1:12" s="4" customFormat="1" x14ac:dyDescent="0.25">
      <c r="A8" s="10"/>
      <c r="B8" s="11" t="s">
        <v>17</v>
      </c>
      <c r="C8" s="12"/>
      <c r="D8" s="32"/>
      <c r="E8" s="24"/>
      <c r="F8" s="27"/>
      <c r="G8" s="24"/>
      <c r="H8" s="27"/>
      <c r="I8" s="24"/>
      <c r="J8" s="27"/>
      <c r="K8" s="24"/>
      <c r="L8" s="27"/>
    </row>
    <row r="9" spans="1:12" x14ac:dyDescent="0.25">
      <c r="A9" s="7" t="s">
        <v>9</v>
      </c>
      <c r="B9" s="7" t="s">
        <v>18</v>
      </c>
      <c r="C9" s="8">
        <v>1</v>
      </c>
      <c r="D9" s="30" t="s">
        <v>104</v>
      </c>
      <c r="E9" s="22">
        <v>11593.75</v>
      </c>
      <c r="F9" s="27">
        <f>+$C$9*E9</f>
        <v>11593.75</v>
      </c>
      <c r="G9" s="22">
        <v>30000</v>
      </c>
      <c r="H9" s="27">
        <f>+$C$9*G9</f>
        <v>30000</v>
      </c>
      <c r="I9" s="22">
        <v>25000</v>
      </c>
      <c r="J9" s="27">
        <f>+$C$9*I9</f>
        <v>25000</v>
      </c>
      <c r="K9" s="22">
        <v>9545</v>
      </c>
      <c r="L9" s="27">
        <f>+$C$9*K9</f>
        <v>9545</v>
      </c>
    </row>
    <row r="10" spans="1:12" x14ac:dyDescent="0.25">
      <c r="A10" s="7" t="s">
        <v>10</v>
      </c>
      <c r="B10" s="7" t="s">
        <v>20</v>
      </c>
      <c r="C10" s="8">
        <v>180</v>
      </c>
      <c r="D10" s="30" t="s">
        <v>105</v>
      </c>
      <c r="E10" s="22">
        <v>41.25</v>
      </c>
      <c r="F10" s="27">
        <f>+$C$10*E10</f>
        <v>7425</v>
      </c>
      <c r="G10" s="22">
        <v>20</v>
      </c>
      <c r="H10" s="27">
        <f>+$C$10*G10</f>
        <v>3600</v>
      </c>
      <c r="I10" s="22">
        <v>68</v>
      </c>
      <c r="J10" s="27">
        <f>+$C$10*I10</f>
        <v>12240</v>
      </c>
      <c r="K10" s="22">
        <v>16.5</v>
      </c>
      <c r="L10" s="27">
        <f>+$C$10*K10</f>
        <v>2970</v>
      </c>
    </row>
    <row r="11" spans="1:12" x14ac:dyDescent="0.25">
      <c r="A11" s="7" t="s">
        <v>11</v>
      </c>
      <c r="B11" s="7" t="s">
        <v>21</v>
      </c>
      <c r="C11" s="8">
        <v>60</v>
      </c>
      <c r="D11" s="30" t="s">
        <v>106</v>
      </c>
      <c r="E11" s="22">
        <v>250</v>
      </c>
      <c r="F11" s="27">
        <f>+$C$11*E11</f>
        <v>15000</v>
      </c>
      <c r="G11" s="22">
        <v>300</v>
      </c>
      <c r="H11" s="27">
        <f>+$C$11*G11</f>
        <v>18000</v>
      </c>
      <c r="I11" s="22">
        <v>195</v>
      </c>
      <c r="J11" s="27">
        <f>+$C$11*I11</f>
        <v>11700</v>
      </c>
      <c r="K11" s="22">
        <v>140</v>
      </c>
      <c r="L11" s="27">
        <f>+$C$11*K11</f>
        <v>8400</v>
      </c>
    </row>
    <row r="12" spans="1:12" x14ac:dyDescent="0.25">
      <c r="A12" s="7" t="s">
        <v>12</v>
      </c>
      <c r="B12" s="7" t="s">
        <v>22</v>
      </c>
      <c r="C12" s="8">
        <v>100</v>
      </c>
      <c r="D12" s="30" t="s">
        <v>106</v>
      </c>
      <c r="E12" s="22">
        <v>250</v>
      </c>
      <c r="F12" s="27">
        <f>+$C$12*E12</f>
        <v>25000</v>
      </c>
      <c r="G12" s="22">
        <v>300</v>
      </c>
      <c r="H12" s="27">
        <f>+$C$12*G12</f>
        <v>30000</v>
      </c>
      <c r="I12" s="22">
        <v>192</v>
      </c>
      <c r="J12" s="27">
        <f>+$C$12*I12</f>
        <v>19200</v>
      </c>
      <c r="K12" s="22">
        <v>140</v>
      </c>
      <c r="L12" s="27">
        <f>+$C$12*K12</f>
        <v>14000</v>
      </c>
    </row>
    <row r="13" spans="1:12" x14ac:dyDescent="0.25">
      <c r="A13" s="7" t="s">
        <v>13</v>
      </c>
      <c r="B13" s="7" t="s">
        <v>23</v>
      </c>
      <c r="C13" s="8">
        <v>42</v>
      </c>
      <c r="D13" s="30" t="s">
        <v>107</v>
      </c>
      <c r="E13" s="22">
        <v>8.75</v>
      </c>
      <c r="F13" s="27">
        <f>+$C$13*E13</f>
        <v>367.5</v>
      </c>
      <c r="G13" s="22">
        <v>5</v>
      </c>
      <c r="H13" s="27">
        <f>+$C$13*G13</f>
        <v>210</v>
      </c>
      <c r="I13" s="22">
        <v>11</v>
      </c>
      <c r="J13" s="27">
        <f>+$C$13*I13</f>
        <v>462</v>
      </c>
      <c r="K13" s="22">
        <v>10</v>
      </c>
      <c r="L13" s="27">
        <f>+$C$13*K13</f>
        <v>420</v>
      </c>
    </row>
    <row r="14" spans="1:12" x14ac:dyDescent="0.25">
      <c r="A14" s="7" t="s">
        <v>14</v>
      </c>
      <c r="B14" s="7" t="s">
        <v>24</v>
      </c>
      <c r="C14" s="8">
        <v>20</v>
      </c>
      <c r="D14" s="30" t="s">
        <v>105</v>
      </c>
      <c r="E14" s="22">
        <v>62.5</v>
      </c>
      <c r="F14" s="27">
        <f>+$C$14*E14</f>
        <v>1250</v>
      </c>
      <c r="G14" s="22">
        <v>55</v>
      </c>
      <c r="H14" s="27">
        <f>+$C$14*G14</f>
        <v>1100</v>
      </c>
      <c r="I14" s="22">
        <v>253</v>
      </c>
      <c r="J14" s="27">
        <f>+$C$14*I14</f>
        <v>5060</v>
      </c>
      <c r="K14" s="22">
        <v>75</v>
      </c>
      <c r="L14" s="27">
        <f>+$C$14*K14</f>
        <v>1500</v>
      </c>
    </row>
    <row r="15" spans="1:12" x14ac:dyDescent="0.25">
      <c r="A15" s="7" t="s">
        <v>15</v>
      </c>
      <c r="B15" s="7" t="s">
        <v>25</v>
      </c>
      <c r="C15" s="8">
        <v>180</v>
      </c>
      <c r="D15" s="30" t="s">
        <v>105</v>
      </c>
      <c r="E15" s="22">
        <v>37.5</v>
      </c>
      <c r="F15" s="27">
        <f>+$C$15*E15</f>
        <v>6750</v>
      </c>
      <c r="G15" s="22">
        <v>10</v>
      </c>
      <c r="H15" s="27">
        <f>+$C$15*G15</f>
        <v>1800</v>
      </c>
      <c r="I15" s="22">
        <v>47</v>
      </c>
      <c r="J15" s="27">
        <f>+$C$15*I15</f>
        <v>8460</v>
      </c>
      <c r="K15" s="22">
        <v>30</v>
      </c>
      <c r="L15" s="27">
        <f>+$C$15*K15</f>
        <v>5400</v>
      </c>
    </row>
    <row r="16" spans="1:12" x14ac:dyDescent="0.25">
      <c r="A16" s="7" t="s">
        <v>16</v>
      </c>
      <c r="B16" s="7" t="s">
        <v>26</v>
      </c>
      <c r="C16" s="8">
        <v>215</v>
      </c>
      <c r="D16" s="30" t="s">
        <v>108</v>
      </c>
      <c r="E16" s="22">
        <v>32.5</v>
      </c>
      <c r="F16" s="27">
        <f>+$C$16*E16</f>
        <v>6987.5</v>
      </c>
      <c r="G16" s="22">
        <v>40</v>
      </c>
      <c r="H16" s="27">
        <f>+$C$16*G16</f>
        <v>8600</v>
      </c>
      <c r="I16" s="22">
        <v>40</v>
      </c>
      <c r="J16" s="27">
        <f>+$C$16*I16</f>
        <v>8600</v>
      </c>
      <c r="K16" s="22">
        <v>21.5</v>
      </c>
      <c r="L16" s="27">
        <f>+$C$16*K16</f>
        <v>4622.5</v>
      </c>
    </row>
    <row r="17" spans="1:12" ht="15.75" thickBot="1" x14ac:dyDescent="0.3">
      <c r="A17" s="15"/>
      <c r="B17" s="15"/>
      <c r="C17" s="16"/>
      <c r="D17" s="31"/>
      <c r="E17" s="23" t="s">
        <v>115</v>
      </c>
      <c r="F17" s="28">
        <f>SUM(F9:F16)</f>
        <v>74373.75</v>
      </c>
      <c r="G17" s="23" t="s">
        <v>115</v>
      </c>
      <c r="H17" s="28">
        <f>SUM(H9:H16)</f>
        <v>93310</v>
      </c>
      <c r="I17" s="23" t="s">
        <v>115</v>
      </c>
      <c r="J17" s="28">
        <f>SUM(J9:J16)</f>
        <v>90722</v>
      </c>
      <c r="K17" s="23" t="s">
        <v>115</v>
      </c>
      <c r="L17" s="28">
        <f>SUM(L9:L16)</f>
        <v>46857.5</v>
      </c>
    </row>
    <row r="18" spans="1:12" x14ac:dyDescent="0.25">
      <c r="A18" s="7"/>
      <c r="B18" s="17" t="s">
        <v>27</v>
      </c>
      <c r="C18" s="8"/>
      <c r="D18" s="36"/>
      <c r="E18" s="25"/>
      <c r="F18" s="29"/>
      <c r="G18" s="25"/>
      <c r="H18" s="29"/>
      <c r="I18" s="25"/>
      <c r="J18" s="29"/>
      <c r="K18" s="25"/>
      <c r="L18" s="29"/>
    </row>
    <row r="19" spans="1:12" x14ac:dyDescent="0.25">
      <c r="A19" s="7" t="s">
        <v>28</v>
      </c>
      <c r="B19" s="7" t="s">
        <v>40</v>
      </c>
      <c r="C19" s="13">
        <v>900</v>
      </c>
      <c r="D19" s="30" t="s">
        <v>109</v>
      </c>
      <c r="E19" s="22">
        <v>37.5</v>
      </c>
      <c r="F19" s="27">
        <f>+$C$19*E19</f>
        <v>33750</v>
      </c>
      <c r="G19" s="22">
        <v>10</v>
      </c>
      <c r="H19" s="27">
        <f>+$C$19*G19</f>
        <v>9000</v>
      </c>
      <c r="I19" s="22">
        <v>23</v>
      </c>
      <c r="J19" s="27">
        <f>+$C$19*I19</f>
        <v>20700</v>
      </c>
      <c r="K19" s="22">
        <v>5.5</v>
      </c>
      <c r="L19" s="27">
        <f>+$C$19*K19</f>
        <v>4950</v>
      </c>
    </row>
    <row r="20" spans="1:12" x14ac:dyDescent="0.25">
      <c r="A20" s="7" t="s">
        <v>29</v>
      </c>
      <c r="B20" s="7" t="s">
        <v>41</v>
      </c>
      <c r="C20" s="13">
        <v>1</v>
      </c>
      <c r="D20" s="30" t="s">
        <v>104</v>
      </c>
      <c r="E20" s="22">
        <v>106250</v>
      </c>
      <c r="F20" s="37">
        <f>+$C$20*E20</f>
        <v>106250</v>
      </c>
      <c r="G20" s="38">
        <v>46500</v>
      </c>
      <c r="H20" s="37">
        <f>+$C$20*G20</f>
        <v>46500</v>
      </c>
      <c r="I20" s="38">
        <v>120000</v>
      </c>
      <c r="J20" s="37">
        <f>+$C$20*I20</f>
        <v>120000</v>
      </c>
      <c r="K20" s="38">
        <v>99957.5</v>
      </c>
      <c r="L20" s="27">
        <f>+$C$20*K20</f>
        <v>99957.5</v>
      </c>
    </row>
    <row r="21" spans="1:12" x14ac:dyDescent="0.25">
      <c r="A21" s="7" t="s">
        <v>30</v>
      </c>
      <c r="B21" s="7" t="s">
        <v>42</v>
      </c>
      <c r="C21" s="13">
        <v>75</v>
      </c>
      <c r="D21" s="30" t="s">
        <v>108</v>
      </c>
      <c r="E21" s="22">
        <v>18.75</v>
      </c>
      <c r="F21" s="27">
        <f>+$C$21*E21</f>
        <v>1406.25</v>
      </c>
      <c r="G21" s="22">
        <v>30</v>
      </c>
      <c r="H21" s="27">
        <f>+$C$21*G21</f>
        <v>2250</v>
      </c>
      <c r="I21" s="22">
        <v>23</v>
      </c>
      <c r="J21" s="27">
        <f>+$C$21*I21</f>
        <v>1725</v>
      </c>
      <c r="K21" s="22">
        <v>15</v>
      </c>
      <c r="L21" s="27">
        <f>+$C$21*K21</f>
        <v>1125</v>
      </c>
    </row>
    <row r="22" spans="1:12" x14ac:dyDescent="0.25">
      <c r="A22" s="7" t="s">
        <v>30</v>
      </c>
      <c r="B22" s="7" t="s">
        <v>43</v>
      </c>
      <c r="C22" s="13">
        <v>285</v>
      </c>
      <c r="D22" s="30" t="s">
        <v>108</v>
      </c>
      <c r="E22" s="22">
        <v>22.5</v>
      </c>
      <c r="F22" s="27">
        <f>+$C$22*E22</f>
        <v>6412.5</v>
      </c>
      <c r="G22" s="22">
        <v>30</v>
      </c>
      <c r="H22" s="27">
        <f>+$C$22*G22</f>
        <v>8550</v>
      </c>
      <c r="I22" s="22">
        <v>18</v>
      </c>
      <c r="J22" s="27">
        <f>+$C$22*I22</f>
        <v>5130</v>
      </c>
      <c r="K22" s="22">
        <v>15</v>
      </c>
      <c r="L22" s="27">
        <f>+$C$22*K22</f>
        <v>4275</v>
      </c>
    </row>
    <row r="23" spans="1:12" x14ac:dyDescent="0.25">
      <c r="A23" s="7" t="s">
        <v>30</v>
      </c>
      <c r="B23" s="7" t="s">
        <v>44</v>
      </c>
      <c r="C23" s="13">
        <v>210</v>
      </c>
      <c r="D23" s="30" t="s">
        <v>108</v>
      </c>
      <c r="E23" s="22">
        <v>25</v>
      </c>
      <c r="F23" s="27">
        <f>+$C$23*E23</f>
        <v>5250</v>
      </c>
      <c r="G23" s="22">
        <v>30</v>
      </c>
      <c r="H23" s="27">
        <f>+$C$23*G23</f>
        <v>6300</v>
      </c>
      <c r="I23" s="22">
        <v>29</v>
      </c>
      <c r="J23" s="27">
        <f>+$C$23*I23</f>
        <v>6090</v>
      </c>
      <c r="K23" s="22">
        <v>15</v>
      </c>
      <c r="L23" s="27">
        <f>+$C$23*K23</f>
        <v>3150</v>
      </c>
    </row>
    <row r="24" spans="1:12" x14ac:dyDescent="0.25">
      <c r="A24" s="7" t="s">
        <v>31</v>
      </c>
      <c r="B24" s="7" t="s">
        <v>45</v>
      </c>
      <c r="C24" s="13">
        <v>25</v>
      </c>
      <c r="D24" s="30" t="s">
        <v>108</v>
      </c>
      <c r="E24" s="22">
        <v>81.25</v>
      </c>
      <c r="F24" s="27">
        <f>+$C$24*E24</f>
        <v>2031.25</v>
      </c>
      <c r="G24" s="22">
        <v>240</v>
      </c>
      <c r="H24" s="27">
        <f>+$C$24*G24</f>
        <v>6000</v>
      </c>
      <c r="I24" s="22">
        <v>178</v>
      </c>
      <c r="J24" s="27">
        <f>+$C$24*I24</f>
        <v>4450</v>
      </c>
      <c r="K24" s="22">
        <v>52</v>
      </c>
      <c r="L24" s="27">
        <f>+$C$24*K24</f>
        <v>1300</v>
      </c>
    </row>
    <row r="25" spans="1:12" x14ac:dyDescent="0.25">
      <c r="A25" s="7" t="s">
        <v>32</v>
      </c>
      <c r="B25" s="7" t="s">
        <v>46</v>
      </c>
      <c r="C25" s="13">
        <v>660</v>
      </c>
      <c r="D25" s="30" t="s">
        <v>108</v>
      </c>
      <c r="E25" s="22">
        <v>131.25</v>
      </c>
      <c r="F25" s="27">
        <f>+$C$25*E25</f>
        <v>86625</v>
      </c>
      <c r="G25" s="22">
        <v>270</v>
      </c>
      <c r="H25" s="27">
        <f>+$C$25*G25</f>
        <v>178200</v>
      </c>
      <c r="I25" s="22">
        <v>133</v>
      </c>
      <c r="J25" s="27">
        <f>+$C$25*I25</f>
        <v>87780</v>
      </c>
      <c r="K25" s="22">
        <v>85</v>
      </c>
      <c r="L25" s="27">
        <f>+$C$25*K25</f>
        <v>56100</v>
      </c>
    </row>
    <row r="26" spans="1:12" x14ac:dyDescent="0.25">
      <c r="A26" s="7" t="s">
        <v>33</v>
      </c>
      <c r="B26" s="7" t="s">
        <v>47</v>
      </c>
      <c r="C26" s="13">
        <v>1</v>
      </c>
      <c r="D26" s="30" t="s">
        <v>110</v>
      </c>
      <c r="E26" s="22">
        <v>1500</v>
      </c>
      <c r="F26" s="27">
        <f>+$C$26*E26</f>
        <v>1500</v>
      </c>
      <c r="G26" s="22">
        <v>2000</v>
      </c>
      <c r="H26" s="27">
        <f>+$C$26*G26</f>
        <v>2000</v>
      </c>
      <c r="I26" s="22">
        <v>6300</v>
      </c>
      <c r="J26" s="27">
        <f>+$C$26*I26</f>
        <v>6300</v>
      </c>
      <c r="K26" s="22">
        <v>2900</v>
      </c>
      <c r="L26" s="27">
        <f>+$C$26*K26</f>
        <v>2900</v>
      </c>
    </row>
    <row r="27" spans="1:12" x14ac:dyDescent="0.25">
      <c r="A27" s="7" t="s">
        <v>34</v>
      </c>
      <c r="B27" s="7" t="s">
        <v>48</v>
      </c>
      <c r="C27" s="13">
        <v>1</v>
      </c>
      <c r="D27" s="30" t="s">
        <v>110</v>
      </c>
      <c r="E27" s="22">
        <v>2250</v>
      </c>
      <c r="F27" s="27">
        <f>+$C$27*E27</f>
        <v>2250</v>
      </c>
      <c r="G27" s="22">
        <v>1500</v>
      </c>
      <c r="H27" s="27">
        <f>+$C$27*G27</f>
        <v>1500</v>
      </c>
      <c r="I27" s="22">
        <v>2100</v>
      </c>
      <c r="J27" s="27">
        <f>+$C$27*I27</f>
        <v>2100</v>
      </c>
      <c r="K27" s="22">
        <v>2900</v>
      </c>
      <c r="L27" s="27">
        <f>+$C$27*K27</f>
        <v>2900</v>
      </c>
    </row>
    <row r="28" spans="1:12" x14ac:dyDescent="0.25">
      <c r="A28" s="7" t="s">
        <v>35</v>
      </c>
      <c r="B28" s="7" t="s">
        <v>49</v>
      </c>
      <c r="C28" s="13">
        <v>3</v>
      </c>
      <c r="D28" s="30" t="s">
        <v>110</v>
      </c>
      <c r="E28" s="22">
        <v>3125</v>
      </c>
      <c r="F28" s="27">
        <f>+$C$28*E28</f>
        <v>9375</v>
      </c>
      <c r="G28" s="22">
        <v>6500</v>
      </c>
      <c r="H28" s="27">
        <f>+$C$28*G28</f>
        <v>19500</v>
      </c>
      <c r="I28" s="22">
        <v>9500</v>
      </c>
      <c r="J28" s="27">
        <f>+$C$28*I28</f>
        <v>28500</v>
      </c>
      <c r="K28" s="22">
        <v>3200</v>
      </c>
      <c r="L28" s="27">
        <f>+$C$28*K28</f>
        <v>9600</v>
      </c>
    </row>
    <row r="29" spans="1:12" x14ac:dyDescent="0.25">
      <c r="A29" s="7" t="s">
        <v>36</v>
      </c>
      <c r="B29" s="7" t="s">
        <v>50</v>
      </c>
      <c r="C29" s="13">
        <v>2</v>
      </c>
      <c r="D29" s="30" t="s">
        <v>110</v>
      </c>
      <c r="E29" s="22">
        <v>3125</v>
      </c>
      <c r="F29" s="27">
        <f>+$C$29*E29</f>
        <v>6250</v>
      </c>
      <c r="G29" s="22">
        <v>6500</v>
      </c>
      <c r="H29" s="27">
        <f>+$C$29*G29</f>
        <v>13000</v>
      </c>
      <c r="I29" s="22">
        <v>6400</v>
      </c>
      <c r="J29" s="27">
        <f>+$C$29*I29</f>
        <v>12800</v>
      </c>
      <c r="K29" s="22">
        <v>3500</v>
      </c>
      <c r="L29" s="27">
        <f>+$C$29*K29</f>
        <v>7000</v>
      </c>
    </row>
    <row r="30" spans="1:12" x14ac:dyDescent="0.25">
      <c r="A30" s="7" t="s">
        <v>37</v>
      </c>
      <c r="B30" s="7" t="s">
        <v>51</v>
      </c>
      <c r="C30" s="13">
        <v>220</v>
      </c>
      <c r="D30" s="30" t="s">
        <v>105</v>
      </c>
      <c r="E30" s="22">
        <v>106.25</v>
      </c>
      <c r="F30" s="27">
        <f>+$C$30*E30</f>
        <v>23375</v>
      </c>
      <c r="G30" s="22">
        <v>100</v>
      </c>
      <c r="H30" s="27">
        <f>+$C$30*G30</f>
        <v>22000</v>
      </c>
      <c r="I30" s="22">
        <v>151</v>
      </c>
      <c r="J30" s="27">
        <f>+$C$30*I30</f>
        <v>33220</v>
      </c>
      <c r="K30" s="22">
        <v>15</v>
      </c>
      <c r="L30" s="27">
        <f>+$C$30*K30</f>
        <v>3300</v>
      </c>
    </row>
    <row r="31" spans="1:12" x14ac:dyDescent="0.25">
      <c r="A31" s="7" t="s">
        <v>38</v>
      </c>
      <c r="B31" s="7" t="s">
        <v>52</v>
      </c>
      <c r="C31" s="13">
        <v>800</v>
      </c>
      <c r="D31" s="30" t="s">
        <v>109</v>
      </c>
      <c r="E31" s="22">
        <v>56.25</v>
      </c>
      <c r="F31" s="27">
        <f>+$C$31*E31</f>
        <v>45000</v>
      </c>
      <c r="G31" s="22">
        <v>40</v>
      </c>
      <c r="H31" s="27">
        <f>+$C$31*G31</f>
        <v>32000</v>
      </c>
      <c r="I31" s="22">
        <v>57</v>
      </c>
      <c r="J31" s="27">
        <f>+$C$31*I31</f>
        <v>45600</v>
      </c>
      <c r="K31" s="22">
        <v>27</v>
      </c>
      <c r="L31" s="27">
        <f>+$C$31*K31</f>
        <v>21600</v>
      </c>
    </row>
    <row r="32" spans="1:12" x14ac:dyDescent="0.25">
      <c r="A32" s="7" t="s">
        <v>39</v>
      </c>
      <c r="B32" s="7" t="s">
        <v>53</v>
      </c>
      <c r="C32" s="13">
        <v>8</v>
      </c>
      <c r="D32" s="30" t="s">
        <v>109</v>
      </c>
      <c r="E32" s="22">
        <v>625</v>
      </c>
      <c r="F32" s="27">
        <f>+$C$32*E32</f>
        <v>5000</v>
      </c>
      <c r="G32" s="22">
        <v>375</v>
      </c>
      <c r="H32" s="27">
        <f>+$C$32*G32</f>
        <v>3000</v>
      </c>
      <c r="I32" s="22">
        <v>300</v>
      </c>
      <c r="J32" s="27">
        <f>+$C$32*I32</f>
        <v>2400</v>
      </c>
      <c r="K32" s="22">
        <v>275</v>
      </c>
      <c r="L32" s="27">
        <f>+$C$32*K32</f>
        <v>2200</v>
      </c>
    </row>
    <row r="33" spans="1:12" ht="15.75" thickBot="1" x14ac:dyDescent="0.3">
      <c r="A33" s="15"/>
      <c r="B33" s="15"/>
      <c r="C33" s="16"/>
      <c r="D33" s="31"/>
      <c r="E33" s="23" t="s">
        <v>115</v>
      </c>
      <c r="F33" s="28">
        <f>SUM(F19:F32)</f>
        <v>334475</v>
      </c>
      <c r="G33" s="23" t="s">
        <v>115</v>
      </c>
      <c r="H33" s="28">
        <f>SUM(H19:H32)</f>
        <v>349800</v>
      </c>
      <c r="I33" s="23" t="s">
        <v>115</v>
      </c>
      <c r="J33" s="28">
        <f>SUM(J19:J32)</f>
        <v>376795</v>
      </c>
      <c r="K33" s="23" t="s">
        <v>115</v>
      </c>
      <c r="L33" s="28">
        <f>SUM(L19:L32)</f>
        <v>220357.5</v>
      </c>
    </row>
    <row r="34" spans="1:12" x14ac:dyDescent="0.25">
      <c r="A34" s="7"/>
      <c r="B34" s="17" t="s">
        <v>54</v>
      </c>
      <c r="C34" s="8"/>
      <c r="D34" s="36"/>
      <c r="E34" s="25"/>
      <c r="F34" s="39"/>
      <c r="G34" s="25"/>
      <c r="H34" s="39"/>
      <c r="I34" s="25"/>
      <c r="J34" s="39"/>
      <c r="K34" s="25"/>
      <c r="L34" s="39"/>
    </row>
    <row r="35" spans="1:12" x14ac:dyDescent="0.25">
      <c r="A35" s="7" t="s">
        <v>56</v>
      </c>
      <c r="B35" s="7" t="s">
        <v>59</v>
      </c>
      <c r="C35" s="8">
        <v>800</v>
      </c>
      <c r="D35" s="30" t="s">
        <v>108</v>
      </c>
      <c r="E35" s="22">
        <v>3.75</v>
      </c>
      <c r="F35" s="27">
        <f>+$C$35*E35</f>
        <v>3000</v>
      </c>
      <c r="G35" s="22">
        <v>4</v>
      </c>
      <c r="H35" s="27">
        <f>+$C$35*G35</f>
        <v>3200</v>
      </c>
      <c r="I35" s="22">
        <v>4</v>
      </c>
      <c r="J35" s="27">
        <f>+$C$35*I35</f>
        <v>3200</v>
      </c>
      <c r="K35" s="22">
        <v>2.5</v>
      </c>
      <c r="L35" s="27">
        <f>+$C$35*K35</f>
        <v>2000</v>
      </c>
    </row>
    <row r="36" spans="1:12" x14ac:dyDescent="0.25">
      <c r="A36" s="7" t="s">
        <v>57</v>
      </c>
      <c r="B36" s="7" t="s">
        <v>60</v>
      </c>
      <c r="C36" s="8">
        <v>30</v>
      </c>
      <c r="D36" s="30" t="s">
        <v>108</v>
      </c>
      <c r="E36" s="22">
        <v>12.5</v>
      </c>
      <c r="F36" s="27">
        <f>+$C$36*E36</f>
        <v>375</v>
      </c>
      <c r="G36" s="22">
        <v>12</v>
      </c>
      <c r="H36" s="27">
        <f>+$C$36*G36</f>
        <v>360</v>
      </c>
      <c r="I36" s="22">
        <v>30</v>
      </c>
      <c r="J36" s="27">
        <f>+$C$36*I36</f>
        <v>900</v>
      </c>
      <c r="K36" s="22">
        <v>12.5</v>
      </c>
      <c r="L36" s="27">
        <f>+$C$36*K36</f>
        <v>375</v>
      </c>
    </row>
    <row r="37" spans="1:12" x14ac:dyDescent="0.25">
      <c r="A37" s="7" t="s">
        <v>58</v>
      </c>
      <c r="B37" s="7" t="s">
        <v>61</v>
      </c>
      <c r="C37" s="8">
        <v>150</v>
      </c>
      <c r="D37" s="30" t="s">
        <v>108</v>
      </c>
      <c r="E37" s="22">
        <v>2.5</v>
      </c>
      <c r="F37" s="27">
        <f>+$C$37*E37</f>
        <v>375</v>
      </c>
      <c r="G37" s="22">
        <v>4</v>
      </c>
      <c r="H37" s="27">
        <f>+$C$37*G37</f>
        <v>600</v>
      </c>
      <c r="I37" s="22">
        <v>4</v>
      </c>
      <c r="J37" s="27">
        <f>+$C$37*I37</f>
        <v>600</v>
      </c>
      <c r="K37" s="22">
        <v>2.5</v>
      </c>
      <c r="L37" s="27">
        <f>+$C$37*K37</f>
        <v>375</v>
      </c>
    </row>
    <row r="38" spans="1:12" ht="15.75" thickBot="1" x14ac:dyDescent="0.3">
      <c r="A38" s="15"/>
      <c r="B38" s="15"/>
      <c r="C38" s="16"/>
      <c r="D38" s="31"/>
      <c r="E38" s="23" t="s">
        <v>115</v>
      </c>
      <c r="F38" s="28">
        <f>SUM(F35:F37)</f>
        <v>3750</v>
      </c>
      <c r="G38" s="23" t="s">
        <v>115</v>
      </c>
      <c r="H38" s="28">
        <f>SUM(H35:H37)</f>
        <v>4160</v>
      </c>
      <c r="I38" s="23" t="s">
        <v>115</v>
      </c>
      <c r="J38" s="28">
        <f>SUM(J35:J37)</f>
        <v>4700</v>
      </c>
      <c r="K38" s="23" t="s">
        <v>115</v>
      </c>
      <c r="L38" s="28">
        <f>SUM(L35:L37)</f>
        <v>2750</v>
      </c>
    </row>
    <row r="39" spans="1:12" x14ac:dyDescent="0.25">
      <c r="A39" s="7"/>
      <c r="B39" s="17" t="s">
        <v>62</v>
      </c>
      <c r="C39" s="8"/>
      <c r="D39" s="30"/>
      <c r="E39" s="25"/>
      <c r="F39" s="29"/>
      <c r="G39" s="25"/>
      <c r="H39" s="29"/>
      <c r="I39" s="25"/>
      <c r="J39" s="29"/>
      <c r="K39" s="25"/>
      <c r="L39" s="29"/>
    </row>
    <row r="40" spans="1:12" x14ac:dyDescent="0.25">
      <c r="A40" s="7" t="s">
        <v>63</v>
      </c>
      <c r="B40" s="7" t="s">
        <v>64</v>
      </c>
      <c r="C40" s="8">
        <v>1</v>
      </c>
      <c r="D40" s="30" t="s">
        <v>104</v>
      </c>
      <c r="E40" s="25">
        <v>105921.33</v>
      </c>
      <c r="F40" s="27">
        <f>+$C$40*E40</f>
        <v>105921.33</v>
      </c>
      <c r="G40" s="25">
        <v>20000</v>
      </c>
      <c r="H40" s="27">
        <f>+$C$40*G40</f>
        <v>20000</v>
      </c>
      <c r="I40" s="25">
        <v>23200</v>
      </c>
      <c r="J40" s="27">
        <f>+$C$40*I40</f>
        <v>23200</v>
      </c>
      <c r="K40" s="22">
        <v>25000</v>
      </c>
      <c r="L40" s="27">
        <f>+$C$40*K40</f>
        <v>25000</v>
      </c>
    </row>
    <row r="41" spans="1:12" ht="15.75" thickBot="1" x14ac:dyDescent="0.3">
      <c r="A41" s="15"/>
      <c r="B41" s="15"/>
      <c r="C41" s="16"/>
      <c r="D41" s="31"/>
      <c r="E41" s="23" t="s">
        <v>115</v>
      </c>
      <c r="F41" s="28">
        <f>+F40</f>
        <v>105921.33</v>
      </c>
      <c r="G41" s="23" t="s">
        <v>115</v>
      </c>
      <c r="H41" s="28">
        <f>+H40</f>
        <v>20000</v>
      </c>
      <c r="I41" s="23" t="s">
        <v>115</v>
      </c>
      <c r="J41" s="28">
        <f>+J40</f>
        <v>23200</v>
      </c>
      <c r="K41" s="23" t="s">
        <v>115</v>
      </c>
      <c r="L41" s="28">
        <f>+L40</f>
        <v>25000</v>
      </c>
    </row>
    <row r="42" spans="1:12" x14ac:dyDescent="0.25">
      <c r="A42" s="7"/>
      <c r="B42" s="7" t="s">
        <v>65</v>
      </c>
      <c r="C42" s="8"/>
      <c r="D42" s="30"/>
      <c r="E42" s="25"/>
      <c r="F42" s="29"/>
      <c r="G42" s="25"/>
      <c r="H42" s="29"/>
      <c r="I42" s="25"/>
      <c r="J42" s="29"/>
      <c r="K42" s="25"/>
      <c r="L42" s="29"/>
    </row>
    <row r="43" spans="1:12" x14ac:dyDescent="0.25">
      <c r="A43" s="7" t="s">
        <v>66</v>
      </c>
      <c r="B43" s="7" t="s">
        <v>75</v>
      </c>
      <c r="C43" s="8">
        <v>0.5</v>
      </c>
      <c r="D43" s="30" t="s">
        <v>111</v>
      </c>
      <c r="E43" s="22">
        <v>1875</v>
      </c>
      <c r="F43" s="27">
        <f>+$C$43*E43</f>
        <v>937.5</v>
      </c>
      <c r="G43" s="22">
        <v>1</v>
      </c>
      <c r="H43" s="27">
        <f>+$C$43*G43</f>
        <v>0.5</v>
      </c>
      <c r="I43" s="22">
        <v>3500</v>
      </c>
      <c r="J43" s="27">
        <f>+$C$43*I43</f>
        <v>1750</v>
      </c>
      <c r="K43" s="22">
        <v>2500</v>
      </c>
      <c r="L43" s="27">
        <f>+$C$43*K43</f>
        <v>1250</v>
      </c>
    </row>
    <row r="44" spans="1:12" x14ac:dyDescent="0.25">
      <c r="A44" s="7" t="s">
        <v>67</v>
      </c>
      <c r="B44" s="7" t="s">
        <v>76</v>
      </c>
      <c r="C44" s="8">
        <v>600</v>
      </c>
      <c r="D44" s="30" t="s">
        <v>108</v>
      </c>
      <c r="E44" s="22">
        <v>3.44</v>
      </c>
      <c r="F44" s="27">
        <f>+$C$44*E44</f>
        <v>2064</v>
      </c>
      <c r="G44" s="22">
        <v>4</v>
      </c>
      <c r="H44" s="27">
        <f>+$C$44*G44</f>
        <v>2400</v>
      </c>
      <c r="I44" s="22">
        <v>3</v>
      </c>
      <c r="J44" s="27">
        <f>+$C$44*I44</f>
        <v>1800</v>
      </c>
      <c r="K44" s="22">
        <v>3.75</v>
      </c>
      <c r="L44" s="27">
        <f>+$C$44*K44</f>
        <v>2250</v>
      </c>
    </row>
    <row r="45" spans="1:12" x14ac:dyDescent="0.25">
      <c r="A45" s="7" t="s">
        <v>68</v>
      </c>
      <c r="B45" s="7" t="s">
        <v>77</v>
      </c>
      <c r="C45" s="8">
        <v>720</v>
      </c>
      <c r="D45" s="30" t="s">
        <v>108</v>
      </c>
      <c r="E45" s="22">
        <v>2.5</v>
      </c>
      <c r="F45" s="27">
        <f>+$C$45*E45</f>
        <v>1800</v>
      </c>
      <c r="G45" s="22">
        <v>2</v>
      </c>
      <c r="H45" s="27">
        <f>+$C$45*G45</f>
        <v>1440</v>
      </c>
      <c r="I45" s="22">
        <v>2</v>
      </c>
      <c r="J45" s="27">
        <f>+$C$45*I45</f>
        <v>1440</v>
      </c>
      <c r="K45" s="22">
        <v>1.5</v>
      </c>
      <c r="L45" s="27">
        <f>+$C$45*K45</f>
        <v>1080</v>
      </c>
    </row>
    <row r="46" spans="1:12" x14ac:dyDescent="0.25">
      <c r="A46" s="7" t="s">
        <v>69</v>
      </c>
      <c r="B46" s="7" t="s">
        <v>78</v>
      </c>
      <c r="C46" s="8">
        <v>250</v>
      </c>
      <c r="D46" s="30" t="s">
        <v>105</v>
      </c>
      <c r="E46" s="22">
        <v>6.25</v>
      </c>
      <c r="F46" s="27">
        <f>+$C$46*E46</f>
        <v>1562.5</v>
      </c>
      <c r="G46" s="22">
        <v>10</v>
      </c>
      <c r="H46" s="27">
        <f>+$C$46*G46</f>
        <v>2500</v>
      </c>
      <c r="I46" s="22">
        <v>2</v>
      </c>
      <c r="J46" s="27">
        <f>+$C$46*I46</f>
        <v>500</v>
      </c>
      <c r="K46" s="22">
        <v>2.5</v>
      </c>
      <c r="L46" s="27">
        <f>+$C$46*K46</f>
        <v>625</v>
      </c>
    </row>
    <row r="47" spans="1:12" x14ac:dyDescent="0.25">
      <c r="A47" s="7" t="s">
        <v>70</v>
      </c>
      <c r="B47" s="7" t="s">
        <v>79</v>
      </c>
      <c r="C47" s="8">
        <v>750</v>
      </c>
      <c r="D47" s="30" t="s">
        <v>105</v>
      </c>
      <c r="E47" s="22">
        <v>5.63</v>
      </c>
      <c r="F47" s="27">
        <f>+$C$47*E47</f>
        <v>4222.5</v>
      </c>
      <c r="G47" s="22">
        <v>30</v>
      </c>
      <c r="H47" s="27">
        <f>+$C$47*G47</f>
        <v>22500</v>
      </c>
      <c r="I47" s="22">
        <v>19</v>
      </c>
      <c r="J47" s="27">
        <f>+$C$47*I47</f>
        <v>14250</v>
      </c>
      <c r="K47" s="22">
        <v>4.5</v>
      </c>
      <c r="L47" s="27">
        <f>+$C$47*K47</f>
        <v>3375</v>
      </c>
    </row>
    <row r="48" spans="1:12" x14ac:dyDescent="0.25">
      <c r="A48" s="7" t="s">
        <v>71</v>
      </c>
      <c r="B48" s="7" t="s">
        <v>80</v>
      </c>
      <c r="C48" s="13">
        <v>0.5</v>
      </c>
      <c r="D48" s="30" t="s">
        <v>111</v>
      </c>
      <c r="E48" s="22">
        <v>2250</v>
      </c>
      <c r="F48" s="27">
        <f>+$C$48*E48</f>
        <v>1125</v>
      </c>
      <c r="G48" s="22">
        <v>8000</v>
      </c>
      <c r="H48" s="27">
        <f>+$C$48*G48</f>
        <v>4000</v>
      </c>
      <c r="I48" s="22">
        <v>3900</v>
      </c>
      <c r="J48" s="27">
        <f>+$C$48*I48</f>
        <v>1950</v>
      </c>
      <c r="K48" s="22">
        <v>2500</v>
      </c>
      <c r="L48" s="27">
        <f>+$C$48*K48</f>
        <v>1250</v>
      </c>
    </row>
    <row r="49" spans="1:12" x14ac:dyDescent="0.25">
      <c r="A49" s="7" t="s">
        <v>72</v>
      </c>
      <c r="B49" s="7" t="s">
        <v>81</v>
      </c>
      <c r="C49" s="13">
        <v>45</v>
      </c>
      <c r="D49" s="30" t="s">
        <v>105</v>
      </c>
      <c r="E49" s="22">
        <v>93.75</v>
      </c>
      <c r="F49" s="27">
        <f>+$C$49*E49</f>
        <v>4218.75</v>
      </c>
      <c r="G49" s="22">
        <v>100</v>
      </c>
      <c r="H49" s="27">
        <f>+$C$49*G49</f>
        <v>4500</v>
      </c>
      <c r="I49" s="22">
        <v>34</v>
      </c>
      <c r="J49" s="27">
        <f>+$C$49*I49</f>
        <v>1530</v>
      </c>
      <c r="K49" s="22">
        <v>45</v>
      </c>
      <c r="L49" s="27">
        <f>+$C$49*K49</f>
        <v>2025</v>
      </c>
    </row>
    <row r="50" spans="1:12" x14ac:dyDescent="0.25">
      <c r="A50" s="7" t="s">
        <v>73</v>
      </c>
      <c r="B50" s="7" t="s">
        <v>82</v>
      </c>
      <c r="C50" s="13">
        <v>1400</v>
      </c>
      <c r="D50" s="30" t="s">
        <v>105</v>
      </c>
      <c r="E50" s="22">
        <v>14.38</v>
      </c>
      <c r="F50" s="27">
        <f>+$C$50*E50</f>
        <v>20132</v>
      </c>
      <c r="G50" s="22">
        <v>20</v>
      </c>
      <c r="H50" s="27">
        <f>+$C$50*G50</f>
        <v>28000</v>
      </c>
      <c r="I50" s="22">
        <v>10</v>
      </c>
      <c r="J50" s="27">
        <f>+$C$50*I50</f>
        <v>14000</v>
      </c>
      <c r="K50" s="22">
        <v>8.5</v>
      </c>
      <c r="L50" s="27">
        <f>+$C$50*K50</f>
        <v>11900</v>
      </c>
    </row>
    <row r="51" spans="1:12" x14ac:dyDescent="0.25">
      <c r="A51" s="7" t="s">
        <v>74</v>
      </c>
      <c r="B51" s="7" t="s">
        <v>83</v>
      </c>
      <c r="C51" s="13">
        <v>25</v>
      </c>
      <c r="D51" s="30" t="s">
        <v>105</v>
      </c>
      <c r="E51" s="22">
        <v>15</v>
      </c>
      <c r="F51" s="27">
        <f>+$C$51*E51</f>
        <v>375</v>
      </c>
      <c r="G51" s="22">
        <v>10</v>
      </c>
      <c r="H51" s="27">
        <f>+$C$51*G51</f>
        <v>250</v>
      </c>
      <c r="I51" s="22">
        <v>2</v>
      </c>
      <c r="J51" s="27">
        <f>+$C$51*I51</f>
        <v>50</v>
      </c>
      <c r="K51" s="22">
        <v>3.5</v>
      </c>
      <c r="L51" s="27">
        <f>+$C$51*K51</f>
        <v>87.5</v>
      </c>
    </row>
    <row r="52" spans="1:12" ht="15.75" thickBot="1" x14ac:dyDescent="0.3">
      <c r="A52" s="15"/>
      <c r="B52" s="15"/>
      <c r="C52" s="16"/>
      <c r="D52" s="31"/>
      <c r="E52" s="23" t="s">
        <v>115</v>
      </c>
      <c r="F52" s="28">
        <f>SUM(F43:F51)</f>
        <v>36437.25</v>
      </c>
      <c r="G52" s="23" t="s">
        <v>115</v>
      </c>
      <c r="H52" s="28">
        <f>SUM(H43:H51)</f>
        <v>65590.5</v>
      </c>
      <c r="I52" s="23" t="s">
        <v>115</v>
      </c>
      <c r="J52" s="28">
        <f>SUM(J43:J51)</f>
        <v>37270</v>
      </c>
      <c r="K52" s="23" t="s">
        <v>115</v>
      </c>
      <c r="L52" s="28">
        <f>SUM(L43:L51)</f>
        <v>23842.5</v>
      </c>
    </row>
    <row r="53" spans="1:12" x14ac:dyDescent="0.25">
      <c r="A53" s="7"/>
      <c r="B53" s="17" t="s">
        <v>84</v>
      </c>
      <c r="C53" s="9"/>
      <c r="D53" s="30"/>
      <c r="E53" s="25"/>
      <c r="F53" s="39"/>
      <c r="G53" s="25"/>
      <c r="H53" s="39"/>
      <c r="I53" s="25"/>
      <c r="J53" s="39"/>
      <c r="K53" s="25"/>
      <c r="L53" s="39"/>
    </row>
    <row r="54" spans="1:12" x14ac:dyDescent="0.25">
      <c r="A54" s="7" t="s">
        <v>37</v>
      </c>
      <c r="B54" s="7" t="s">
        <v>85</v>
      </c>
      <c r="C54" s="13">
        <v>4</v>
      </c>
      <c r="D54" s="30" t="s">
        <v>110</v>
      </c>
      <c r="E54" s="22">
        <v>1125</v>
      </c>
      <c r="F54" s="27">
        <f>+$C$54*E54</f>
        <v>4500</v>
      </c>
      <c r="G54" s="22">
        <v>500</v>
      </c>
      <c r="H54" s="27">
        <f>+$C$54*G54</f>
        <v>2000</v>
      </c>
      <c r="I54" s="22">
        <v>1300</v>
      </c>
      <c r="J54" s="27">
        <f>+$C$54*I54</f>
        <v>5200</v>
      </c>
      <c r="K54" s="22">
        <v>1100</v>
      </c>
      <c r="L54" s="27">
        <f>+$C$54*K54</f>
        <v>4400</v>
      </c>
    </row>
    <row r="55" spans="1:12" ht="15.75" thickBot="1" x14ac:dyDescent="0.3">
      <c r="A55" s="15"/>
      <c r="B55" s="15"/>
      <c r="C55" s="16"/>
      <c r="D55" s="31"/>
      <c r="E55" s="23" t="s">
        <v>115</v>
      </c>
      <c r="F55" s="28">
        <f>+F54</f>
        <v>4500</v>
      </c>
      <c r="G55" s="23" t="s">
        <v>115</v>
      </c>
      <c r="H55" s="28">
        <f>+H54</f>
        <v>2000</v>
      </c>
      <c r="I55" s="23" t="s">
        <v>115</v>
      </c>
      <c r="J55" s="28">
        <f>+J54</f>
        <v>5200</v>
      </c>
      <c r="K55" s="23" t="s">
        <v>115</v>
      </c>
      <c r="L55" s="28">
        <f>+L54</f>
        <v>4400</v>
      </c>
    </row>
    <row r="56" spans="1:12" x14ac:dyDescent="0.25">
      <c r="A56" s="7"/>
      <c r="B56" s="17" t="s">
        <v>86</v>
      </c>
      <c r="C56" s="13"/>
      <c r="D56" s="30"/>
      <c r="E56" s="25"/>
      <c r="F56" s="29"/>
      <c r="G56" s="25"/>
      <c r="H56" s="29"/>
      <c r="I56" s="25"/>
      <c r="J56" s="29"/>
      <c r="K56" s="25"/>
      <c r="L56" s="29"/>
    </row>
    <row r="57" spans="1:12" x14ac:dyDescent="0.25">
      <c r="A57" s="9" t="s">
        <v>87</v>
      </c>
      <c r="B57" s="7" t="s">
        <v>88</v>
      </c>
      <c r="C57" s="13">
        <v>40</v>
      </c>
      <c r="D57" s="30" t="s">
        <v>108</v>
      </c>
      <c r="E57" s="22">
        <v>96.25</v>
      </c>
      <c r="F57" s="27">
        <f>+$C$57*E57</f>
        <v>3850</v>
      </c>
      <c r="G57" s="22">
        <v>220</v>
      </c>
      <c r="H57" s="27">
        <f>+$C$57*G57</f>
        <v>8800</v>
      </c>
      <c r="I57" s="22">
        <v>121</v>
      </c>
      <c r="J57" s="27">
        <f>+$C$57*I57</f>
        <v>4840</v>
      </c>
      <c r="K57" s="22">
        <v>115</v>
      </c>
      <c r="L57" s="27">
        <f>+$C$57*K57</f>
        <v>4600</v>
      </c>
    </row>
    <row r="58" spans="1:12" x14ac:dyDescent="0.25">
      <c r="A58" s="9" t="s">
        <v>87</v>
      </c>
      <c r="B58" s="7" t="s">
        <v>89</v>
      </c>
      <c r="C58" s="13">
        <v>140</v>
      </c>
      <c r="D58" s="30" t="s">
        <v>108</v>
      </c>
      <c r="E58" s="22">
        <v>125</v>
      </c>
      <c r="F58" s="27">
        <f>+$C$58*E58</f>
        <v>17500</v>
      </c>
      <c r="G58" s="22">
        <v>240</v>
      </c>
      <c r="H58" s="27">
        <f>+$C$58*G58</f>
        <v>33600</v>
      </c>
      <c r="I58" s="22">
        <v>127</v>
      </c>
      <c r="J58" s="27">
        <f>+$C$58*I58</f>
        <v>17780</v>
      </c>
      <c r="K58" s="22">
        <v>120</v>
      </c>
      <c r="L58" s="27">
        <f>+$C$58*K58</f>
        <v>16800</v>
      </c>
    </row>
    <row r="59" spans="1:12" x14ac:dyDescent="0.25">
      <c r="A59" s="9" t="s">
        <v>87</v>
      </c>
      <c r="B59" s="7" t="s">
        <v>90</v>
      </c>
      <c r="C59" s="13">
        <v>1</v>
      </c>
      <c r="D59" s="30" t="s">
        <v>110</v>
      </c>
      <c r="E59" s="22">
        <v>187.5</v>
      </c>
      <c r="F59" s="27">
        <f>+$C$59*E59</f>
        <v>187.5</v>
      </c>
      <c r="G59" s="22">
        <v>100</v>
      </c>
      <c r="H59" s="27">
        <f>+$C$59*G59</f>
        <v>100</v>
      </c>
      <c r="I59" s="22">
        <v>133</v>
      </c>
      <c r="J59" s="27">
        <f>+$C$59*I59</f>
        <v>133</v>
      </c>
      <c r="K59" s="22">
        <v>450</v>
      </c>
      <c r="L59" s="27">
        <f>+$C$59*K59</f>
        <v>450</v>
      </c>
    </row>
    <row r="60" spans="1:12" x14ac:dyDescent="0.25">
      <c r="A60" s="9" t="s">
        <v>87</v>
      </c>
      <c r="B60" s="7" t="s">
        <v>91</v>
      </c>
      <c r="C60" s="13">
        <v>8</v>
      </c>
      <c r="D60" s="30" t="s">
        <v>110</v>
      </c>
      <c r="E60" s="22">
        <v>375</v>
      </c>
      <c r="F60" s="27">
        <f>+$C$60*E60</f>
        <v>3000</v>
      </c>
      <c r="G60" s="22">
        <v>120</v>
      </c>
      <c r="H60" s="27">
        <f>+$C$60*G60</f>
        <v>960</v>
      </c>
      <c r="I60" s="22">
        <v>80</v>
      </c>
      <c r="J60" s="27">
        <f>+$C$60*I60</f>
        <v>640</v>
      </c>
      <c r="K60" s="22">
        <v>175</v>
      </c>
      <c r="L60" s="27">
        <f>+$C$60*K60</f>
        <v>1400</v>
      </c>
    </row>
    <row r="61" spans="1:12" x14ac:dyDescent="0.25">
      <c r="A61" s="9" t="s">
        <v>87</v>
      </c>
      <c r="B61" s="7" t="s">
        <v>92</v>
      </c>
      <c r="C61" s="13">
        <v>1</v>
      </c>
      <c r="D61" s="30" t="s">
        <v>110</v>
      </c>
      <c r="E61" s="22">
        <v>250</v>
      </c>
      <c r="F61" s="27">
        <f>+$C$61*E61</f>
        <v>250</v>
      </c>
      <c r="G61" s="22">
        <v>1500</v>
      </c>
      <c r="H61" s="27">
        <f>+$C$61*G61</f>
        <v>1500</v>
      </c>
      <c r="I61" s="22">
        <v>93</v>
      </c>
      <c r="J61" s="27">
        <f>+$C$61*I61</f>
        <v>93</v>
      </c>
      <c r="K61" s="22">
        <v>175</v>
      </c>
      <c r="L61" s="27">
        <f>+$C$61*K61</f>
        <v>175</v>
      </c>
    </row>
    <row r="62" spans="1:12" x14ac:dyDescent="0.25">
      <c r="A62" s="9" t="s">
        <v>87</v>
      </c>
      <c r="B62" s="7" t="s">
        <v>93</v>
      </c>
      <c r="C62" s="13">
        <v>2</v>
      </c>
      <c r="D62" s="30" t="s">
        <v>110</v>
      </c>
      <c r="E62" s="22">
        <v>875</v>
      </c>
      <c r="F62" s="27">
        <f>+$C$62*E62</f>
        <v>1750</v>
      </c>
      <c r="G62" s="22">
        <v>750</v>
      </c>
      <c r="H62" s="27">
        <f>+$C$62*G62</f>
        <v>1500</v>
      </c>
      <c r="I62" s="22">
        <v>1600</v>
      </c>
      <c r="J62" s="27">
        <f>+$C$62*I62</f>
        <v>3200</v>
      </c>
      <c r="K62" s="22">
        <v>1450</v>
      </c>
      <c r="L62" s="27">
        <f>+$C$62*K62</f>
        <v>2900</v>
      </c>
    </row>
    <row r="63" spans="1:12" x14ac:dyDescent="0.25">
      <c r="A63" s="9" t="s">
        <v>87</v>
      </c>
      <c r="B63" s="7" t="s">
        <v>94</v>
      </c>
      <c r="C63" s="13">
        <v>3</v>
      </c>
      <c r="D63" s="30" t="s">
        <v>110</v>
      </c>
      <c r="E63" s="22">
        <v>1500</v>
      </c>
      <c r="F63" s="27">
        <f>+$C$63*E63</f>
        <v>4500</v>
      </c>
      <c r="G63" s="22">
        <v>2000</v>
      </c>
      <c r="H63" s="27">
        <f>+$C$63*G63</f>
        <v>6000</v>
      </c>
      <c r="I63" s="22">
        <v>1900</v>
      </c>
      <c r="J63" s="27">
        <f>+$C$63*I63</f>
        <v>5700</v>
      </c>
      <c r="K63" s="22">
        <v>3500</v>
      </c>
      <c r="L63" s="27">
        <f>+$C$63*K63</f>
        <v>10500</v>
      </c>
    </row>
    <row r="64" spans="1:12" x14ac:dyDescent="0.25">
      <c r="A64" s="9" t="s">
        <v>87</v>
      </c>
      <c r="B64" s="7" t="s">
        <v>95</v>
      </c>
      <c r="C64" s="13">
        <v>3</v>
      </c>
      <c r="D64" s="30" t="s">
        <v>110</v>
      </c>
      <c r="E64" s="22">
        <v>7500</v>
      </c>
      <c r="F64" s="27">
        <f>+$C$64*E64</f>
        <v>22500</v>
      </c>
      <c r="G64" s="22">
        <v>2850</v>
      </c>
      <c r="H64" s="27">
        <f>+$C$64*G64</f>
        <v>8550</v>
      </c>
      <c r="I64" s="22">
        <v>2900</v>
      </c>
      <c r="J64" s="27">
        <f>+$C$64*I64</f>
        <v>8700</v>
      </c>
      <c r="K64" s="22">
        <v>4500</v>
      </c>
      <c r="L64" s="27">
        <f>+$C$64*K64</f>
        <v>13500</v>
      </c>
    </row>
    <row r="65" spans="1:216" x14ac:dyDescent="0.25">
      <c r="A65" s="9" t="s">
        <v>87</v>
      </c>
      <c r="B65" s="7" t="s">
        <v>96</v>
      </c>
      <c r="C65" s="13">
        <v>4</v>
      </c>
      <c r="D65" s="30" t="s">
        <v>110</v>
      </c>
      <c r="E65" s="22">
        <v>875</v>
      </c>
      <c r="F65" s="27">
        <f>+$C$65*E65</f>
        <v>3500</v>
      </c>
      <c r="G65" s="22">
        <v>750</v>
      </c>
      <c r="H65" s="27">
        <f>+$C$65*G65</f>
        <v>3000</v>
      </c>
      <c r="I65" s="22">
        <v>619</v>
      </c>
      <c r="J65" s="27">
        <f>+$C$65*I65</f>
        <v>2476</v>
      </c>
      <c r="K65" s="22">
        <v>750</v>
      </c>
      <c r="L65" s="27">
        <f>+$C$65*K65</f>
        <v>3000</v>
      </c>
    </row>
    <row r="66" spans="1:216" x14ac:dyDescent="0.25">
      <c r="A66" s="9" t="s">
        <v>87</v>
      </c>
      <c r="B66" s="7" t="s">
        <v>97</v>
      </c>
      <c r="C66" s="13">
        <v>8</v>
      </c>
      <c r="D66" s="30" t="s">
        <v>110</v>
      </c>
      <c r="E66" s="22">
        <v>625</v>
      </c>
      <c r="F66" s="27">
        <f>+$C$66*E66</f>
        <v>5000</v>
      </c>
      <c r="G66" s="22">
        <v>750</v>
      </c>
      <c r="H66" s="27">
        <f>+$C$66*G66</f>
        <v>6000</v>
      </c>
      <c r="I66" s="22">
        <v>305</v>
      </c>
      <c r="J66" s="27">
        <f>+$C$66*I66</f>
        <v>2440</v>
      </c>
      <c r="K66" s="22">
        <v>350</v>
      </c>
      <c r="L66" s="27">
        <f>+$C$66*K66</f>
        <v>2800</v>
      </c>
    </row>
    <row r="67" spans="1:216" x14ac:dyDescent="0.25">
      <c r="A67" s="9" t="s">
        <v>87</v>
      </c>
      <c r="B67" s="7" t="s">
        <v>98</v>
      </c>
      <c r="C67" s="13">
        <v>23</v>
      </c>
      <c r="D67" s="30" t="s">
        <v>110</v>
      </c>
      <c r="E67" s="22">
        <v>251.25</v>
      </c>
      <c r="F67" s="27">
        <f>+$C$67*E67</f>
        <v>5778.75</v>
      </c>
      <c r="G67" s="22">
        <v>175</v>
      </c>
      <c r="H67" s="27">
        <f>+$C$67*G67</f>
        <v>4025</v>
      </c>
      <c r="I67" s="22">
        <v>153</v>
      </c>
      <c r="J67" s="27">
        <f>+$C$67*I67</f>
        <v>3519</v>
      </c>
      <c r="K67" s="22">
        <v>250</v>
      </c>
      <c r="L67" s="27">
        <f>+$C$67*K67</f>
        <v>5750</v>
      </c>
    </row>
    <row r="68" spans="1:216" ht="15.75" thickBot="1" x14ac:dyDescent="0.3">
      <c r="A68" s="15"/>
      <c r="B68" s="15"/>
      <c r="C68" s="16"/>
      <c r="D68" s="31"/>
      <c r="E68" s="23" t="s">
        <v>115</v>
      </c>
      <c r="F68" s="28">
        <f>SUM(F57:F67)</f>
        <v>67816.25</v>
      </c>
      <c r="G68" s="23" t="s">
        <v>115</v>
      </c>
      <c r="H68" s="28">
        <f>SUM(H57:H67)</f>
        <v>74035</v>
      </c>
      <c r="I68" s="23" t="s">
        <v>115</v>
      </c>
      <c r="J68" s="28">
        <f>SUM(J57:J67)</f>
        <v>49521</v>
      </c>
      <c r="K68" s="23" t="s">
        <v>115</v>
      </c>
      <c r="L68" s="28">
        <f>SUM(L57:L67)</f>
        <v>61875</v>
      </c>
    </row>
    <row r="69" spans="1:216" x14ac:dyDescent="0.25">
      <c r="A69" s="14"/>
      <c r="B69" s="19" t="s">
        <v>99</v>
      </c>
      <c r="C69" s="14"/>
      <c r="D69" s="43"/>
      <c r="E69" s="42"/>
      <c r="F69" s="40"/>
      <c r="G69" s="42"/>
      <c r="H69" s="40"/>
      <c r="I69" s="42"/>
      <c r="J69" s="40"/>
      <c r="K69" s="42"/>
      <c r="L69" s="40"/>
    </row>
    <row r="70" spans="1:216" x14ac:dyDescent="0.25">
      <c r="A70" s="9" t="s">
        <v>87</v>
      </c>
      <c r="B70" s="7" t="s">
        <v>100</v>
      </c>
      <c r="C70" s="13">
        <v>1</v>
      </c>
      <c r="D70" s="30" t="s">
        <v>104</v>
      </c>
      <c r="E70" s="22">
        <v>5650</v>
      </c>
      <c r="F70" s="27">
        <f>+$C$70*E70</f>
        <v>5650</v>
      </c>
      <c r="G70" s="22">
        <v>7000</v>
      </c>
      <c r="H70" s="27">
        <f>+$C$70*G70</f>
        <v>7000</v>
      </c>
      <c r="I70" s="22">
        <v>1500</v>
      </c>
      <c r="J70" s="27">
        <f>+$C$70*I70</f>
        <v>1500</v>
      </c>
      <c r="K70" s="22">
        <v>1500</v>
      </c>
      <c r="L70" s="27">
        <f>+$C$70*K70</f>
        <v>1500</v>
      </c>
    </row>
    <row r="71" spans="1:216" ht="15.75" thickBot="1" x14ac:dyDescent="0.3">
      <c r="A71" s="15"/>
      <c r="B71" s="15"/>
      <c r="C71" s="16"/>
      <c r="D71" s="31"/>
      <c r="E71" s="23" t="s">
        <v>115</v>
      </c>
      <c r="F71" s="28">
        <f>+F70</f>
        <v>5650</v>
      </c>
      <c r="G71" s="23" t="s">
        <v>115</v>
      </c>
      <c r="H71" s="28">
        <f>+H70</f>
        <v>7000</v>
      </c>
      <c r="I71" s="23" t="s">
        <v>115</v>
      </c>
      <c r="J71" s="28">
        <f>+J70</f>
        <v>1500</v>
      </c>
      <c r="K71" s="23" t="s">
        <v>115</v>
      </c>
      <c r="L71" s="28">
        <f>+L70</f>
        <v>1500</v>
      </c>
    </row>
    <row r="72" spans="1:216" x14ac:dyDescent="0.25">
      <c r="A72" s="7"/>
      <c r="B72" s="18" t="s">
        <v>101</v>
      </c>
      <c r="C72" s="13"/>
      <c r="D72" s="30"/>
      <c r="E72" s="25"/>
      <c r="F72" s="29"/>
      <c r="G72" s="25"/>
      <c r="H72" s="29"/>
      <c r="I72" s="25"/>
      <c r="J72" s="29"/>
      <c r="K72" s="25"/>
      <c r="L72" s="29"/>
    </row>
    <row r="73" spans="1:216" s="3" customFormat="1" ht="15.75" thickBot="1" x14ac:dyDescent="0.3">
      <c r="A73" s="15"/>
      <c r="B73" s="15" t="s">
        <v>102</v>
      </c>
      <c r="C73" s="20">
        <v>1</v>
      </c>
      <c r="D73" s="31" t="s">
        <v>104</v>
      </c>
      <c r="E73" s="23" t="s">
        <v>115</v>
      </c>
      <c r="F73" s="41">
        <v>15000</v>
      </c>
      <c r="G73" s="23" t="s">
        <v>115</v>
      </c>
      <c r="H73" s="41">
        <v>15000</v>
      </c>
      <c r="I73" s="23" t="s">
        <v>115</v>
      </c>
      <c r="J73" s="41">
        <v>15000</v>
      </c>
      <c r="K73" s="23" t="s">
        <v>115</v>
      </c>
      <c r="L73" s="41">
        <v>15000</v>
      </c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</row>
    <row r="74" spans="1:216" s="3" customFormat="1" x14ac:dyDescent="0.25">
      <c r="A74" s="47"/>
      <c r="B74" s="48"/>
      <c r="C74" s="48"/>
      <c r="D74" s="48"/>
      <c r="E74" s="50"/>
      <c r="F74" s="48"/>
      <c r="G74" s="50"/>
      <c r="H74" s="49"/>
      <c r="I74" s="50"/>
      <c r="J74" s="48"/>
      <c r="K74" s="48"/>
      <c r="L74" s="49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</row>
    <row r="75" spans="1:216" s="21" customFormat="1" ht="19.5" thickBot="1" x14ac:dyDescent="0.35">
      <c r="A75" s="53" t="s">
        <v>112</v>
      </c>
      <c r="B75" s="54"/>
      <c r="C75" s="54"/>
      <c r="D75" s="54"/>
      <c r="E75" s="44"/>
      <c r="F75" s="45">
        <f>+F73+F71+F55+F52+F41+F38+F33+F17+F7+F68</f>
        <v>699048.58000000007</v>
      </c>
      <c r="G75" s="44"/>
      <c r="H75" s="46">
        <f>+H73+H71+H55+H52+H41+H38+H33+H17+H7+H68</f>
        <v>695895.5</v>
      </c>
      <c r="I75" s="44"/>
      <c r="J75" s="46">
        <f>+J73+J71+J55+J52+J41+J38+J33+J17+J7+J68</f>
        <v>623908</v>
      </c>
      <c r="K75" s="44"/>
      <c r="L75" s="45">
        <f>+L73+L71+L55+L52+L41+L38+L33+L17+L7+L68</f>
        <v>404782.5</v>
      </c>
    </row>
    <row r="76" spans="1:216" ht="15.75" thickTop="1" x14ac:dyDescent="0.25">
      <c r="C76" s="1"/>
      <c r="D76" s="1"/>
    </row>
    <row r="77" spans="1:216" x14ac:dyDescent="0.25">
      <c r="C77" s="1"/>
      <c r="D77" s="1"/>
    </row>
    <row r="78" spans="1:216" x14ac:dyDescent="0.25">
      <c r="C78" s="1"/>
      <c r="D78" s="1"/>
    </row>
    <row r="79" spans="1:216" x14ac:dyDescent="0.25">
      <c r="C79" s="1"/>
      <c r="D79" s="1"/>
    </row>
    <row r="80" spans="1:216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  <row r="96" spans="3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</sheetData>
  <mergeCells count="8">
    <mergeCell ref="A1:L1"/>
    <mergeCell ref="A2:L2"/>
    <mergeCell ref="A75:D75"/>
    <mergeCell ref="E4:F4"/>
    <mergeCell ref="G4:H4"/>
    <mergeCell ref="I4:J4"/>
    <mergeCell ref="K4:L4"/>
    <mergeCell ref="A4:D4"/>
  </mergeCells>
  <pageMargins left="0.7" right="0.7" top="0.75" bottom="0.75" header="0.3" footer="0.3"/>
  <pageSetup paperSize="5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Fayette County Board of Commissioners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Duggan</dc:creator>
  <cp:lastModifiedBy>Natasha Duggan</cp:lastModifiedBy>
  <cp:lastPrinted>2021-06-09T18:03:22Z</cp:lastPrinted>
  <dcterms:created xsi:type="dcterms:W3CDTF">2021-06-09T17:16:53Z</dcterms:created>
  <dcterms:modified xsi:type="dcterms:W3CDTF">2021-06-09T19:48:15Z</dcterms:modified>
</cp:coreProperties>
</file>